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b47edb0b0edf67a/Documentos/Region 6AA/Forms/2023_24 Forms/"/>
    </mc:Choice>
  </mc:AlternateContent>
  <xr:revisionPtr revIDLastSave="93" documentId="14_{31FDC70E-4574-4120-A8C4-FE292F0C3E66}" xr6:coauthVersionLast="47" xr6:coauthVersionMax="47" xr10:uidLastSave="{A17B4C35-5582-4005-9AF9-5DD1447A20C1}"/>
  <bookViews>
    <workbookView xWindow="-120" yWindow="-120" windowWidth="29040" windowHeight="15720" xr2:uid="{00000000-000D-0000-FFFF-FFFF00000000}"/>
  </bookViews>
  <sheets>
    <sheet name="Sheet1" sheetId="1" r:id="rId1"/>
    <sheet name="Pick Lists" sheetId="5" state="hidden" r:id="rId2"/>
  </sheets>
  <definedNames>
    <definedName name="_xlnm.Print_Area" localSheetId="0">Sheet1!$A$1:$H$76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  <c r="E18" i="1"/>
  <c r="C70" i="1"/>
  <c r="C53" i="1"/>
  <c r="E20" i="1" l="1"/>
  <c r="F20" i="1" s="1"/>
  <c r="F19" i="1"/>
  <c r="E14" i="1"/>
  <c r="F14" i="1" s="1"/>
  <c r="C37" i="1" l="1"/>
  <c r="C38" i="1" s="1"/>
  <c r="C39" i="1" s="1"/>
  <c r="E15" i="1"/>
  <c r="F15" i="1" s="1"/>
  <c r="E13" i="1"/>
  <c r="F18" i="1" l="1"/>
  <c r="F21" i="1" s="1"/>
  <c r="E21" i="1"/>
  <c r="E16" i="1"/>
  <c r="F13" i="1"/>
  <c r="F16" i="1" l="1"/>
  <c r="F22" i="1" s="1"/>
  <c r="C40" i="1" s="1"/>
  <c r="E22" i="1" l="1"/>
</calcChain>
</file>

<file path=xl/sharedStrings.xml><?xml version="1.0" encoding="utf-8"?>
<sst xmlns="http://schemas.openxmlformats.org/spreadsheetml/2006/main" count="69" uniqueCount="60">
  <si>
    <t>TICKET SELLER</t>
  </si>
  <si>
    <t>TOTAL EXPENSES</t>
  </si>
  <si>
    <t>SITE MANAGER</t>
  </si>
  <si>
    <t>SCORER</t>
  </si>
  <si>
    <t>TIMER</t>
  </si>
  <si>
    <t>ANNOUNCER</t>
  </si>
  <si>
    <t>TICKET TAKER</t>
  </si>
  <si>
    <t>NAME</t>
  </si>
  <si>
    <t>Independent Workers</t>
  </si>
  <si>
    <t>TOTAL EXP PAID TO SCHOOL</t>
  </si>
  <si>
    <t>Total Profit/Loss</t>
  </si>
  <si>
    <t>POSITION</t>
  </si>
  <si>
    <t xml:space="preserve">Fica/Medicare </t>
  </si>
  <si>
    <t>HOME SUPERVISOR</t>
  </si>
  <si>
    <t>Unless official or judge or third-party business, will need W4 and i9 completed prrior to being paid from section below</t>
  </si>
  <si>
    <t>CUSTODIAL OVERTIME:  SATURDAY ONLY</t>
  </si>
  <si>
    <t>SITE RENTAL:  NEUTRAL SITE ONLY</t>
  </si>
  <si>
    <t>BOOSTER CLUB</t>
  </si>
  <si>
    <t>SECURITY/POLICE</t>
  </si>
  <si>
    <t>SITE MANAGER SIGNATURE</t>
  </si>
  <si>
    <t>(e signatur ok)</t>
  </si>
  <si>
    <t xml:space="preserve">REGION 6AA </t>
  </si>
  <si>
    <t>SITE AUDIT REPORT</t>
  </si>
  <si>
    <t>SECTION 4- i9/W4 WORKERS</t>
  </si>
  <si>
    <t>Minneapolis Schools</t>
  </si>
  <si>
    <t>Non Minneapolis Schools</t>
  </si>
  <si>
    <t xml:space="preserve">VISTING SUPERVISOR (FINALS ONLY and ONLY WITH AD) </t>
  </si>
  <si>
    <t xml:space="preserve">TRAINER </t>
  </si>
  <si>
    <t>First Ticket Number</t>
  </si>
  <si>
    <t>Last Ticket Number</t>
  </si>
  <si>
    <t>Total</t>
  </si>
  <si>
    <t>Amount</t>
  </si>
  <si>
    <t>Price</t>
  </si>
  <si>
    <t>STUDENT E-TICKETS SOLD</t>
  </si>
  <si>
    <t>STUDENT TICKETS SOLD</t>
  </si>
  <si>
    <t>ADULT TICKETS SOLD</t>
  </si>
  <si>
    <t>ADULT E-TICKETS SOLD</t>
  </si>
  <si>
    <t>CONTEST Date:</t>
  </si>
  <si>
    <t>ACTIVITY Name /Gender</t>
  </si>
  <si>
    <t>If Minneapolis, click drop down:</t>
  </si>
  <si>
    <t>Ticket Type</t>
  </si>
  <si>
    <t>Name</t>
  </si>
  <si>
    <t>OTHER (add more rows as needed)</t>
  </si>
  <si>
    <t>Expense</t>
  </si>
  <si>
    <t>FICA Options</t>
  </si>
  <si>
    <t>Percent</t>
  </si>
  <si>
    <t>SECTION 2 - ADDITIONAL SCHOOL REIMBURSED EXPENSES</t>
  </si>
  <si>
    <t>2023-24</t>
  </si>
  <si>
    <t>STUDENT SUB-TOTAL</t>
  </si>
  <si>
    <t>ADULT SUB-TOTAL</t>
  </si>
  <si>
    <r>
      <t xml:space="preserve">SECTION 1 - REVENUE AND EXPENSES </t>
    </r>
    <r>
      <rPr>
        <b/>
        <i/>
        <sz val="11"/>
        <rFont val="Arial"/>
        <family val="2"/>
      </rPr>
      <t>(Do not add additional ticket lines - attach a second audit report)</t>
    </r>
  </si>
  <si>
    <t>TOTAL TICKET SALES AND REVENUE TO BE PAID TO REGION 6AA</t>
  </si>
  <si>
    <t>VISTING AD - FINALS ONLY (FB/Soccer/Basketball/Hockey/LAX)</t>
  </si>
  <si>
    <t>TOTAL</t>
  </si>
  <si>
    <t>Home Score</t>
  </si>
  <si>
    <t>Away Score</t>
  </si>
  <si>
    <t>Teams (below)</t>
  </si>
  <si>
    <t xml:space="preserve">Home Score </t>
  </si>
  <si>
    <t xml:space="preserve">Away Team Score: (DH) </t>
  </si>
  <si>
    <t>HOST SCHOOL and Opponent 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</si>
</sst>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name val="Forte"/>
      <family val="4"/>
    </font>
    <font>
      <b/>
      <sz val="16"/>
      <name val="Bradley Hand ITC"/>
      <family val="4"/>
    </font>
    <font>
      <b/>
      <i/>
      <sz val="14"/>
      <name val="Arial"/>
      <family val="2"/>
    </font>
    <font>
      <sz val="14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1" xfId="0" applyFont="1" applyBorder="1"/>
    <xf numFmtId="164" fontId="0" fillId="0" borderId="0" xfId="0" applyNumberFormat="1"/>
    <xf numFmtId="0" fontId="2" fillId="0" borderId="0" xfId="0" applyFont="1"/>
    <xf numFmtId="0" fontId="3" fillId="0" borderId="0" xfId="0" applyFont="1" applyAlignment="1">
      <alignment horizontal="center"/>
    </xf>
    <xf numFmtId="164" fontId="2" fillId="0" borderId="0" xfId="1" applyNumberFormat="1" applyFont="1" applyBorder="1"/>
    <xf numFmtId="164" fontId="4" fillId="0" borderId="0" xfId="0" applyNumberFormat="1" applyFont="1"/>
    <xf numFmtId="0" fontId="4" fillId="0" borderId="0" xfId="0" applyFont="1"/>
    <xf numFmtId="0" fontId="12" fillId="0" borderId="1" xfId="0" applyFont="1" applyBorder="1"/>
    <xf numFmtId="0" fontId="6" fillId="0" borderId="0" xfId="0" applyFont="1"/>
    <xf numFmtId="164" fontId="2" fillId="0" borderId="0" xfId="0" applyNumberFormat="1" applyFont="1"/>
    <xf numFmtId="0" fontId="5" fillId="0" borderId="5" xfId="0" applyFont="1" applyBorder="1" applyAlignment="1">
      <alignment horizontal="left"/>
    </xf>
    <xf numFmtId="0" fontId="7" fillId="0" borderId="0" xfId="0" applyFont="1"/>
    <xf numFmtId="0" fontId="4" fillId="0" borderId="0" xfId="0" applyFont="1" applyAlignment="1">
      <alignment horizontal="right"/>
    </xf>
    <xf numFmtId="1" fontId="0" fillId="0" borderId="1" xfId="0" applyNumberFormat="1" applyBorder="1"/>
    <xf numFmtId="1" fontId="2" fillId="0" borderId="1" xfId="0" applyNumberFormat="1" applyFont="1" applyBorder="1"/>
    <xf numFmtId="0" fontId="12" fillId="0" borderId="0" xfId="0" applyFont="1"/>
    <xf numFmtId="0" fontId="8" fillId="0" borderId="6" xfId="0" applyFont="1" applyBorder="1" applyAlignment="1">
      <alignment vertical="center"/>
    </xf>
    <xf numFmtId="0" fontId="2" fillId="0" borderId="3" xfId="0" applyFont="1" applyBorder="1"/>
    <xf numFmtId="0" fontId="0" fillId="0" borderId="2" xfId="0" applyBorder="1"/>
    <xf numFmtId="0" fontId="2" fillId="0" borderId="4" xfId="0" applyFont="1" applyBorder="1" applyAlignment="1">
      <alignment horizontal="left"/>
    </xf>
    <xf numFmtId="164" fontId="0" fillId="0" borderId="1" xfId="0" applyNumberFormat="1" applyBorder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5" fillId="0" borderId="14" xfId="0" applyFont="1" applyBorder="1" applyAlignment="1">
      <alignment horizontal="left"/>
    </xf>
    <xf numFmtId="0" fontId="4" fillId="0" borderId="2" xfId="0" applyFont="1" applyBorder="1"/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1" fontId="0" fillId="0" borderId="11" xfId="0" applyNumberFormat="1" applyBorder="1"/>
    <xf numFmtId="164" fontId="2" fillId="0" borderId="0" xfId="0" applyNumberFormat="1" applyFont="1" applyAlignment="1">
      <alignment horizontal="center"/>
    </xf>
    <xf numFmtId="164" fontId="4" fillId="0" borderId="1" xfId="1" applyNumberFormat="1" applyFont="1" applyBorder="1" applyAlignment="1">
      <alignment horizontal="left"/>
    </xf>
    <xf numFmtId="164" fontId="4" fillId="0" borderId="11" xfId="1" applyNumberFormat="1" applyFont="1" applyBorder="1" applyAlignment="1">
      <alignment horizontal="left"/>
    </xf>
    <xf numFmtId="165" fontId="0" fillId="0" borderId="3" xfId="0" applyNumberFormat="1" applyBorder="1"/>
    <xf numFmtId="165" fontId="0" fillId="0" borderId="12" xfId="0" applyNumberFormat="1" applyBorder="1"/>
    <xf numFmtId="0" fontId="2" fillId="0" borderId="8" xfId="0" applyFont="1" applyBorder="1"/>
    <xf numFmtId="0" fontId="4" fillId="0" borderId="8" xfId="0" applyFont="1" applyBorder="1" applyAlignment="1">
      <alignment wrapText="1"/>
    </xf>
    <xf numFmtId="0" fontId="4" fillId="0" borderId="7" xfId="0" applyFont="1" applyBorder="1"/>
    <xf numFmtId="0" fontId="2" fillId="0" borderId="17" xfId="0" applyFont="1" applyBorder="1"/>
    <xf numFmtId="0" fontId="2" fillId="0" borderId="15" xfId="0" applyFont="1" applyBorder="1"/>
    <xf numFmtId="0" fontId="2" fillId="0" borderId="4" xfId="0" applyFont="1" applyBorder="1"/>
    <xf numFmtId="0" fontId="2" fillId="0" borderId="16" xfId="0" applyFont="1" applyBorder="1"/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2" xfId="0" applyBorder="1" applyProtection="1">
      <protection locked="0"/>
    </xf>
    <xf numFmtId="164" fontId="0" fillId="0" borderId="0" xfId="1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2" xfId="0" applyFont="1" applyBorder="1" applyProtection="1">
      <protection locked="0"/>
    </xf>
    <xf numFmtId="0" fontId="4" fillId="0" borderId="18" xfId="0" applyFont="1" applyBorder="1" applyProtection="1">
      <protection locked="0"/>
    </xf>
    <xf numFmtId="0" fontId="4" fillId="0" borderId="13" xfId="0" applyFont="1" applyBorder="1" applyProtection="1"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9" fillId="0" borderId="6" xfId="0" applyFont="1" applyBorder="1" applyProtection="1">
      <protection locked="0"/>
    </xf>
    <xf numFmtId="9" fontId="4" fillId="0" borderId="0" xfId="2" applyFont="1"/>
    <xf numFmtId="164" fontId="1" fillId="0" borderId="0" xfId="1" applyNumberFormat="1" applyFont="1" applyBorder="1" applyAlignment="1" applyProtection="1">
      <alignment horizontal="center"/>
      <protection locked="0"/>
    </xf>
    <xf numFmtId="0" fontId="1" fillId="0" borderId="8" xfId="0" applyFont="1" applyBorder="1" applyAlignment="1">
      <alignment wrapText="1"/>
    </xf>
    <xf numFmtId="0" fontId="1" fillId="0" borderId="2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3" fillId="0" borderId="0" xfId="0" applyFont="1"/>
    <xf numFmtId="164" fontId="1" fillId="0" borderId="1" xfId="1" applyNumberFormat="1" applyFont="1" applyBorder="1" applyAlignment="1">
      <alignment horizontal="left"/>
    </xf>
    <xf numFmtId="0" fontId="2" fillId="0" borderId="2" xfId="0" applyFont="1" applyBorder="1"/>
    <xf numFmtId="0" fontId="2" fillId="0" borderId="13" xfId="0" applyFont="1" applyBorder="1"/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5" fillId="0" borderId="2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164" fontId="1" fillId="0" borderId="11" xfId="1" applyNumberFormat="1" applyFont="1" applyBorder="1" applyAlignment="1">
      <alignment horizontal="left"/>
    </xf>
    <xf numFmtId="0" fontId="15" fillId="0" borderId="13" xfId="0" applyFont="1" applyBorder="1"/>
    <xf numFmtId="0" fontId="0" fillId="2" borderId="11" xfId="0" applyFill="1" applyBorder="1" applyProtection="1"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horizontal="center"/>
      <protection locked="0"/>
    </xf>
    <xf numFmtId="0" fontId="16" fillId="0" borderId="1" xfId="0" applyFont="1" applyBorder="1"/>
    <xf numFmtId="0" fontId="17" fillId="0" borderId="1" xfId="0" applyFont="1" applyBorder="1"/>
    <xf numFmtId="1" fontId="17" fillId="0" borderId="1" xfId="0" applyNumberFormat="1" applyFont="1" applyBorder="1"/>
    <xf numFmtId="165" fontId="17" fillId="0" borderId="1" xfId="0" applyNumberFormat="1" applyFont="1" applyBorder="1"/>
    <xf numFmtId="0" fontId="1" fillId="0" borderId="17" xfId="0" applyFont="1" applyBorder="1"/>
    <xf numFmtId="0" fontId="1" fillId="0" borderId="12" xfId="0" applyFont="1" applyBorder="1" applyProtection="1">
      <protection locked="0"/>
    </xf>
    <xf numFmtId="0" fontId="1" fillId="0" borderId="0" xfId="0" applyFont="1"/>
    <xf numFmtId="0" fontId="1" fillId="0" borderId="0" xfId="0" applyFont="1" applyProtection="1">
      <protection locked="0"/>
    </xf>
    <xf numFmtId="0" fontId="12" fillId="0" borderId="3" xfId="0" applyFont="1" applyBorder="1"/>
    <xf numFmtId="0" fontId="18" fillId="0" borderId="3" xfId="0" applyFont="1" applyBorder="1"/>
    <xf numFmtId="0" fontId="12" fillId="0" borderId="1" xfId="0" applyFont="1" applyBorder="1" applyAlignment="1">
      <alignment horizontal="left"/>
    </xf>
    <xf numFmtId="0" fontId="1" fillId="0" borderId="2" xfId="0" applyFont="1" applyBorder="1"/>
    <xf numFmtId="164" fontId="1" fillId="0" borderId="1" xfId="1" applyNumberFormat="1" applyFont="1" applyFill="1" applyBorder="1" applyAlignment="1">
      <alignment horizontal="left"/>
    </xf>
    <xf numFmtId="0" fontId="1" fillId="0" borderId="1" xfId="0" applyFont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3" xfId="0" applyFont="1" applyBorder="1" applyAlignment="1" applyProtection="1">
      <alignment horizontal="center" vertical="top"/>
      <protection locked="0"/>
    </xf>
    <xf numFmtId="0" fontId="1" fillId="0" borderId="7" xfId="0" applyFont="1" applyBorder="1" applyAlignment="1" applyProtection="1">
      <alignment horizontal="center" vertical="top"/>
      <protection locked="0"/>
    </xf>
    <xf numFmtId="0" fontId="1" fillId="0" borderId="2" xfId="0" applyFont="1" applyBorder="1" applyAlignment="1" applyProtection="1">
      <alignment horizontal="center" vertical="top"/>
      <protection locked="0"/>
    </xf>
    <xf numFmtId="14" fontId="1" fillId="0" borderId="3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2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35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  <alignment horizontal="center" vertical="bottom" textRotation="0" wrapText="0" indent="0" justifyLastLine="0" shrinkToFit="0" readingOrder="0"/>
      <protection locked="0" hidden="0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</border>
    </dxf>
    <dxf>
      <protection locked="0" hidden="0"/>
    </dxf>
    <dxf>
      <numFmt numFmtId="165" formatCode="&quot;$&quot;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&quot;$&quot;#,##0.00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</xdr:colOff>
      <xdr:row>0</xdr:row>
      <xdr:rowOff>247649</xdr:rowOff>
    </xdr:from>
    <xdr:to>
      <xdr:col>8</xdr:col>
      <xdr:colOff>123825</xdr:colOff>
      <xdr:row>9</xdr:row>
      <xdr:rowOff>247650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3FBD8AF-9C94-9348-682D-CEC934CBA73F}"/>
            </a:ext>
          </a:extLst>
        </xdr:cNvPr>
        <xdr:cNvSpPr txBox="1"/>
      </xdr:nvSpPr>
      <xdr:spPr>
        <a:xfrm>
          <a:off x="6850380" y="247649"/>
          <a:ext cx="2236470" cy="14478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Email form and mail</a:t>
          </a:r>
          <a:r>
            <a:rPr lang="en-US" sz="1100" baseline="0"/>
            <a:t> gate check to:</a:t>
          </a:r>
        </a:p>
        <a:p>
          <a:r>
            <a:rPr lang="en-US" sz="1100"/>
            <a:t>Region 6AA</a:t>
          </a:r>
        </a:p>
        <a:p>
          <a:r>
            <a:rPr lang="en-US" sz="1100"/>
            <a:t>Nancy Manderfeld</a:t>
          </a:r>
        </a:p>
        <a:p>
          <a:r>
            <a:rPr lang="en-US" sz="1100"/>
            <a:t>13600</a:t>
          </a:r>
          <a:r>
            <a:rPr lang="en-US" sz="1100" baseline="0"/>
            <a:t> Berkshire Ln</a:t>
          </a:r>
        </a:p>
        <a:p>
          <a:r>
            <a:rPr lang="en-US" sz="1100" baseline="0"/>
            <a:t>Eden Prairie, MN 55347</a:t>
          </a:r>
        </a:p>
        <a:p>
          <a:r>
            <a:rPr lang="en-US" sz="1100" baseline="0"/>
            <a:t>region6aa@gmail.com  </a:t>
          </a:r>
        </a:p>
        <a:p>
          <a:endParaRPr lang="en-US" sz="1100" baseline="0"/>
        </a:p>
        <a:p>
          <a:endParaRPr lang="en-U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15% Non Minneapolis Schools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20% Minneapolis Schools</a:t>
          </a:r>
          <a:endParaRPr lang="en-US">
            <a:effectLst/>
          </a:endParaRPr>
        </a:p>
        <a:p>
          <a:r>
            <a:rPr lang="en-US" sz="1100" baseline="0"/>
            <a:t>                                     </a:t>
          </a:r>
          <a:endParaRPr lang="en-US" sz="1100"/>
        </a:p>
      </xdr:txBody>
    </xdr:sp>
    <xdr:clientData/>
  </xdr:twoCellAnchor>
  <xdr:twoCellAnchor>
    <xdr:from>
      <xdr:col>3</xdr:col>
      <xdr:colOff>257175</xdr:colOff>
      <xdr:row>22</xdr:row>
      <xdr:rowOff>133349</xdr:rowOff>
    </xdr:from>
    <xdr:to>
      <xdr:col>7</xdr:col>
      <xdr:colOff>85725</xdr:colOff>
      <xdr:row>44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2FA5661-E500-09EB-E4C6-925F7D914443}"/>
            </a:ext>
          </a:extLst>
        </xdr:cNvPr>
        <xdr:cNvSpPr txBox="1"/>
      </xdr:nvSpPr>
      <xdr:spPr>
        <a:xfrm>
          <a:off x="5638800" y="4067174"/>
          <a:ext cx="3133725" cy="31718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S/DH/All Day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FB:$150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Neutral Site: S/DH/All Day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$100/$150/$200 </a:t>
          </a:r>
          <a:r>
            <a:rPr lang="en-US"/>
            <a:t>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Site Manager: $100/$150/$200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Home Supervisor: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$75/$100/$120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Ticket Seller: $75/$100/$120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Ticket Taker: $75/$100/$120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Announcer: $75/$100/$120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Timer: $75/$100/$120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Scorer $75/$100/$120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Other: $75/$100/$120</a:t>
          </a:r>
          <a:r>
            <a:rPr lang="en-US"/>
            <a:t>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152400</xdr:colOff>
      <xdr:row>44</xdr:row>
      <xdr:rowOff>76200</xdr:rowOff>
    </xdr:from>
    <xdr:to>
      <xdr:col>6</xdr:col>
      <xdr:colOff>514350</xdr:colOff>
      <xdr:row>50</xdr:row>
      <xdr:rowOff>85726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069F8CE-DDB0-4516-BD56-D552A562C2E7}"/>
            </a:ext>
          </a:extLst>
        </xdr:cNvPr>
        <xdr:cNvSpPr txBox="1"/>
      </xdr:nvSpPr>
      <xdr:spPr>
        <a:xfrm>
          <a:off x="5534025" y="7315200"/>
          <a:ext cx="3057525" cy="13049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Away Supervisor: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FB/Soccer/VB/Hock/Bskt/LAX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Only AD's: $75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Visiting supervior with AD: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FINALS ONLY: $50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icket_Revenue" displayName="Ticket_Revenue" ref="A12:F21" totalsRowShown="0" headerRowDxfId="34" headerRowBorderDxfId="33" tableBorderDxfId="32" totalsRowBorderDxfId="31">
  <autoFilter ref="A12:F21" xr:uid="{00000000-0009-0000-0100-000001000000}"/>
  <tableColumns count="6">
    <tableColumn id="1" xr3:uid="{00000000-0010-0000-0000-000001000000}" name="Ticket Type" dataDxfId="30"/>
    <tableColumn id="2" xr3:uid="{00000000-0010-0000-0000-000002000000}" name="Price" dataDxfId="29" dataCellStyle="Currency"/>
    <tableColumn id="3" xr3:uid="{00000000-0010-0000-0000-000003000000}" name="First Ticket Number" dataDxfId="28"/>
    <tableColumn id="4" xr3:uid="{00000000-0010-0000-0000-000004000000}" name="Last Ticket Number" dataDxfId="27"/>
    <tableColumn id="5" xr3:uid="{00000000-0010-0000-0000-000005000000}" name="Total" dataDxfId="26">
      <calculatedColumnFormula>D13-C13</calculatedColumnFormula>
    </tableColumn>
    <tableColumn id="6" xr3:uid="{00000000-0010-0000-0000-000006000000}" name="Amount" dataDxfId="25">
      <calculatedColumnFormula>E13*B13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Expenses" displayName="Expenses" ref="A24:C36" totalsRowShown="0" dataDxfId="24" tableBorderDxfId="23">
  <autoFilter ref="A24:C36" xr:uid="{00000000-0009-0000-0100-000003000000}"/>
  <tableColumns count="3">
    <tableColumn id="1" xr3:uid="{00000000-0010-0000-0100-000001000000}" name="Expense" dataDxfId="22"/>
    <tableColumn id="4" xr3:uid="{00000000-0010-0000-0100-000004000000}" name="Name" dataDxfId="21" dataCellStyle="Currency"/>
    <tableColumn id="6" xr3:uid="{00000000-0010-0000-0100-000006000000}" name="Amount" dataDxfId="20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Reimbursed_Expense" displayName="Reimbursed_Expense" ref="A45:C53" totalsRowShown="0" headerRowDxfId="19" headerRowBorderDxfId="18" tableBorderDxfId="17">
  <autoFilter ref="A45:C53" xr:uid="{00000000-0009-0000-0100-000004000000}"/>
  <tableColumns count="3">
    <tableColumn id="1" xr3:uid="{00000000-0010-0000-0200-000001000000}" name="Expense" dataDxfId="16"/>
    <tableColumn id="2" xr3:uid="{00000000-0010-0000-0200-000002000000}" name="Name" dataDxfId="15"/>
    <tableColumn id="3" xr3:uid="{00000000-0010-0000-0200-000003000000}" name="Amount" dataDxfId="14">
      <calculatedColumnFormula>SUM(C38:C44)</calculatedColumnFormula>
    </tableColumn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Ind_Workers" displayName="Ind_Workers" ref="A58:C69" totalsRowShown="0" headerRowBorderDxfId="13" tableBorderDxfId="12" totalsRowBorderDxfId="11">
  <autoFilter ref="A58:C69" xr:uid="{00000000-0009-0000-0100-000005000000}"/>
  <tableColumns count="3">
    <tableColumn id="1" xr3:uid="{00000000-0010-0000-0300-000001000000}" name="POSITION" dataDxfId="10"/>
    <tableColumn id="2" xr3:uid="{00000000-0010-0000-0300-000002000000}" name="NAME" dataDxfId="9"/>
    <tableColumn id="3" xr3:uid="{00000000-0010-0000-0300-000003000000}" name="Amount" dataDxfId="8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FICA" displayName="FICA" ref="A1:B3" totalsRowShown="0" headerRowDxfId="7" dataDxfId="6">
  <autoFilter ref="A1:B3" xr:uid="{00000000-0009-0000-0100-000006000000}"/>
  <tableColumns count="2">
    <tableColumn id="1" xr3:uid="{00000000-0010-0000-0400-000001000000}" name="FICA Options" dataDxfId="5"/>
    <tableColumn id="2" xr3:uid="{00000000-0010-0000-0400-000002000000}" name="Percent" dataDxfId="4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G74"/>
  <sheetViews>
    <sheetView showGridLines="0" tabSelected="1" zoomScaleNormal="100" zoomScaleSheetLayoutView="100" workbookViewId="0">
      <selection activeCell="F2" sqref="F2"/>
    </sheetView>
  </sheetViews>
  <sheetFormatPr defaultRowHeight="12.75" x14ac:dyDescent="0.2"/>
  <cols>
    <col min="1" max="1" width="38.5703125" customWidth="1"/>
    <col min="2" max="2" width="29" customWidth="1"/>
    <col min="3" max="3" width="13.140625" customWidth="1"/>
    <col min="4" max="4" width="21.140625" customWidth="1"/>
    <col min="5" max="5" width="9.140625" customWidth="1"/>
    <col min="6" max="6" width="10.140625" customWidth="1"/>
    <col min="7" max="7" width="9.140625" customWidth="1"/>
    <col min="8" max="8" width="4.140625" customWidth="1"/>
  </cols>
  <sheetData>
    <row r="1" spans="1:6" ht="22.15" customHeight="1" x14ac:dyDescent="0.3">
      <c r="A1" s="64"/>
      <c r="B1" s="25" t="s">
        <v>47</v>
      </c>
      <c r="C1" s="95" t="s">
        <v>21</v>
      </c>
      <c r="D1" s="96"/>
      <c r="E1" s="24" t="s">
        <v>22</v>
      </c>
    </row>
    <row r="2" spans="1:6" ht="16.899999999999999" customHeight="1" x14ac:dyDescent="0.2">
      <c r="A2" s="87" t="s">
        <v>38</v>
      </c>
      <c r="B2" s="100"/>
      <c r="C2" s="101"/>
      <c r="D2" s="102"/>
    </row>
    <row r="3" spans="1:6" ht="16.899999999999999" customHeight="1" x14ac:dyDescent="0.2">
      <c r="A3" s="87" t="s">
        <v>37</v>
      </c>
      <c r="B3" s="103"/>
      <c r="C3" s="104"/>
      <c r="D3" s="105"/>
      <c r="E3" s="9"/>
    </row>
    <row r="4" spans="1:6" ht="18" customHeight="1" x14ac:dyDescent="0.2">
      <c r="A4" s="88" t="s">
        <v>59</v>
      </c>
      <c r="B4" s="106"/>
      <c r="C4" s="107"/>
      <c r="D4" s="108"/>
    </row>
    <row r="5" spans="1:6" ht="15" customHeight="1" x14ac:dyDescent="0.2">
      <c r="A5" s="87" t="s">
        <v>56</v>
      </c>
      <c r="B5" s="72" t="s">
        <v>54</v>
      </c>
      <c r="C5" s="109" t="s">
        <v>55</v>
      </c>
      <c r="D5" s="110"/>
    </row>
    <row r="6" spans="1:6" ht="15" customHeight="1" x14ac:dyDescent="0.2">
      <c r="A6" s="87" t="s">
        <v>57</v>
      </c>
      <c r="B6" s="72"/>
      <c r="C6" s="93"/>
      <c r="D6" s="94"/>
    </row>
    <row r="7" spans="1:6" ht="15" customHeight="1" x14ac:dyDescent="0.2">
      <c r="A7" s="87" t="s">
        <v>58</v>
      </c>
      <c r="B7" s="72"/>
      <c r="C7" s="93"/>
      <c r="D7" s="94"/>
    </row>
    <row r="8" spans="1:6" ht="14.45" customHeight="1" x14ac:dyDescent="0.2">
      <c r="A8" s="89"/>
      <c r="B8" s="92"/>
      <c r="C8" s="106"/>
      <c r="D8" s="108"/>
    </row>
    <row r="9" spans="1:6" ht="12.6" customHeight="1" x14ac:dyDescent="0.2">
      <c r="A9" s="68"/>
      <c r="B9" s="69" t="s">
        <v>39</v>
      </c>
      <c r="C9" s="97" t="s">
        <v>25</v>
      </c>
      <c r="D9" s="97"/>
    </row>
    <row r="10" spans="1:6" ht="20.45" customHeight="1" x14ac:dyDescent="0.2">
      <c r="A10" s="68"/>
      <c r="B10" s="77"/>
      <c r="C10" s="78"/>
      <c r="D10" s="78"/>
    </row>
    <row r="11" spans="1:6" ht="17.45" customHeight="1" x14ac:dyDescent="0.2">
      <c r="A11" s="26" t="s">
        <v>50</v>
      </c>
      <c r="B11" s="4"/>
      <c r="C11" s="4"/>
      <c r="D11" s="4"/>
      <c r="E11" s="4"/>
    </row>
    <row r="12" spans="1:6" ht="25.5" x14ac:dyDescent="0.2">
      <c r="A12" s="28" t="s">
        <v>40</v>
      </c>
      <c r="B12" s="29" t="s">
        <v>32</v>
      </c>
      <c r="C12" s="30" t="s">
        <v>28</v>
      </c>
      <c r="D12" s="30" t="s">
        <v>29</v>
      </c>
      <c r="E12" s="29" t="s">
        <v>30</v>
      </c>
      <c r="F12" s="20" t="s">
        <v>31</v>
      </c>
    </row>
    <row r="13" spans="1:6" x14ac:dyDescent="0.2">
      <c r="A13" s="27" t="s">
        <v>34</v>
      </c>
      <c r="B13" s="33">
        <v>5</v>
      </c>
      <c r="C13" s="71"/>
      <c r="D13" s="71"/>
      <c r="E13" s="14">
        <f>D13-C13</f>
        <v>0</v>
      </c>
      <c r="F13" s="35">
        <f>E13*B13</f>
        <v>0</v>
      </c>
    </row>
    <row r="14" spans="1:6" x14ac:dyDescent="0.2">
      <c r="A14" s="27" t="s">
        <v>34</v>
      </c>
      <c r="B14" s="65">
        <v>5</v>
      </c>
      <c r="C14" s="71"/>
      <c r="D14" s="71"/>
      <c r="E14" s="14">
        <f>D14-C14</f>
        <v>0</v>
      </c>
      <c r="F14" s="35">
        <f>E14*B14</f>
        <v>0</v>
      </c>
    </row>
    <row r="15" spans="1:6" x14ac:dyDescent="0.2">
      <c r="A15" s="66" t="s">
        <v>33</v>
      </c>
      <c r="B15" s="33">
        <v>5</v>
      </c>
      <c r="C15" s="71"/>
      <c r="D15" s="71"/>
      <c r="E15" s="14">
        <f t="shared" ref="E15" si="0">D15-C15</f>
        <v>0</v>
      </c>
      <c r="F15" s="35">
        <f t="shared" ref="F15:F20" si="1">E15*B15</f>
        <v>0</v>
      </c>
    </row>
    <row r="16" spans="1:6" x14ac:dyDescent="0.2">
      <c r="A16" s="70" t="s">
        <v>48</v>
      </c>
      <c r="B16" s="65"/>
      <c r="C16" s="73"/>
      <c r="D16" s="73"/>
      <c r="E16" s="15">
        <f>SUBTOTAL(109,E13:E15)</f>
        <v>0</v>
      </c>
      <c r="F16" s="35">
        <f>SUBTOTAL(109,F13:F15)</f>
        <v>0</v>
      </c>
    </row>
    <row r="17" spans="1:7" x14ac:dyDescent="0.2">
      <c r="A17" s="90"/>
      <c r="B17" s="91"/>
      <c r="C17" s="44"/>
      <c r="D17" s="44"/>
      <c r="E17" s="15"/>
      <c r="F17" s="35"/>
    </row>
    <row r="18" spans="1:7" x14ac:dyDescent="0.2">
      <c r="A18" s="27" t="s">
        <v>35</v>
      </c>
      <c r="B18" s="33">
        <v>10</v>
      </c>
      <c r="C18" s="71"/>
      <c r="D18" s="71"/>
      <c r="E18" s="14">
        <f>D18-C18</f>
        <v>0</v>
      </c>
      <c r="F18" s="35">
        <f t="shared" si="1"/>
        <v>0</v>
      </c>
    </row>
    <row r="19" spans="1:7" x14ac:dyDescent="0.2">
      <c r="A19" s="27" t="s">
        <v>35</v>
      </c>
      <c r="B19" s="65">
        <v>10</v>
      </c>
      <c r="C19" s="71"/>
      <c r="D19" s="71"/>
      <c r="E19" s="14">
        <f>D19-C19</f>
        <v>0</v>
      </c>
      <c r="F19" s="35">
        <f>E19*B19</f>
        <v>0</v>
      </c>
    </row>
    <row r="20" spans="1:7" x14ac:dyDescent="0.2">
      <c r="A20" s="67" t="s">
        <v>36</v>
      </c>
      <c r="B20" s="34">
        <v>10</v>
      </c>
      <c r="C20" s="71"/>
      <c r="D20" s="76"/>
      <c r="E20" s="31">
        <f>D20-C20</f>
        <v>0</v>
      </c>
      <c r="F20" s="36">
        <f t="shared" si="1"/>
        <v>0</v>
      </c>
    </row>
    <row r="21" spans="1:7" x14ac:dyDescent="0.2">
      <c r="A21" s="75" t="s">
        <v>49</v>
      </c>
      <c r="B21" s="74"/>
      <c r="C21" s="45"/>
      <c r="D21" s="45"/>
      <c r="E21" s="31">
        <f>SUBTOTAL(109,E18:E20)</f>
        <v>0</v>
      </c>
      <c r="F21" s="35">
        <f>SUBTOTAL(109,F18:F20)</f>
        <v>0</v>
      </c>
    </row>
    <row r="22" spans="1:7" ht="18" customHeight="1" x14ac:dyDescent="0.25">
      <c r="A22" s="79" t="s">
        <v>51</v>
      </c>
      <c r="B22" s="79"/>
      <c r="C22" s="80"/>
      <c r="D22" s="80"/>
      <c r="E22" s="81">
        <f>SUBTOTAL(109,Ticket_Revenue[Total])</f>
        <v>0</v>
      </c>
      <c r="F22" s="82">
        <f>SUBTOTAL(109,Ticket_Revenue[Amount])</f>
        <v>0</v>
      </c>
      <c r="G22" s="7"/>
    </row>
    <row r="23" spans="1:7" x14ac:dyDescent="0.2">
      <c r="A23" s="16"/>
      <c r="B23" s="3"/>
      <c r="C23" s="3"/>
      <c r="D23" s="10"/>
      <c r="E23" s="10"/>
    </row>
    <row r="24" spans="1:7" x14ac:dyDescent="0.2">
      <c r="A24" s="1" t="s">
        <v>43</v>
      </c>
      <c r="B24" s="32" t="s">
        <v>41</v>
      </c>
      <c r="C24" s="22" t="s">
        <v>31</v>
      </c>
    </row>
    <row r="25" spans="1:7" x14ac:dyDescent="0.2">
      <c r="A25" s="46" t="s">
        <v>2</v>
      </c>
      <c r="B25" s="59"/>
      <c r="C25" s="48"/>
    </row>
    <row r="26" spans="1:7" x14ac:dyDescent="0.2">
      <c r="A26" s="49" t="s">
        <v>13</v>
      </c>
      <c r="B26" s="47"/>
      <c r="C26" s="48"/>
    </row>
    <row r="27" spans="1:7" x14ac:dyDescent="0.2">
      <c r="A27" s="49" t="s">
        <v>0</v>
      </c>
      <c r="B27" s="47"/>
      <c r="C27" s="48"/>
    </row>
    <row r="28" spans="1:7" x14ac:dyDescent="0.2">
      <c r="A28" s="49" t="s">
        <v>6</v>
      </c>
      <c r="B28" s="47"/>
      <c r="C28" s="48"/>
    </row>
    <row r="29" spans="1:7" x14ac:dyDescent="0.2">
      <c r="A29" s="46" t="s">
        <v>5</v>
      </c>
      <c r="B29" s="47"/>
      <c r="C29" s="48"/>
    </row>
    <row r="30" spans="1:7" x14ac:dyDescent="0.2">
      <c r="A30" s="46" t="s">
        <v>4</v>
      </c>
      <c r="B30" s="47"/>
      <c r="C30" s="48"/>
    </row>
    <row r="31" spans="1:7" x14ac:dyDescent="0.2">
      <c r="A31" s="46" t="s">
        <v>3</v>
      </c>
      <c r="B31" s="47"/>
      <c r="C31" s="48"/>
    </row>
    <row r="32" spans="1:7" x14ac:dyDescent="0.2">
      <c r="A32" s="50" t="s">
        <v>42</v>
      </c>
      <c r="B32" s="47"/>
      <c r="C32" s="48"/>
    </row>
    <row r="33" spans="1:5" x14ac:dyDescent="0.2">
      <c r="A33" s="49"/>
      <c r="B33" s="59"/>
      <c r="C33" s="48"/>
    </row>
    <row r="34" spans="1:5" x14ac:dyDescent="0.2">
      <c r="A34" s="49"/>
      <c r="B34" s="59"/>
      <c r="C34" s="48"/>
    </row>
    <row r="35" spans="1:5" x14ac:dyDescent="0.2">
      <c r="A35" s="49"/>
      <c r="B35" s="59"/>
      <c r="C35" s="48"/>
    </row>
    <row r="36" spans="1:5" x14ac:dyDescent="0.2">
      <c r="A36" s="51"/>
      <c r="B36" s="52"/>
      <c r="C36" s="48"/>
    </row>
    <row r="37" spans="1:5" x14ac:dyDescent="0.2">
      <c r="A37" s="1" t="s">
        <v>1</v>
      </c>
      <c r="B37" s="21"/>
      <c r="C37" s="21">
        <f>SUM(Expenses[Amount])</f>
        <v>0</v>
      </c>
    </row>
    <row r="38" spans="1:5" x14ac:dyDescent="0.2">
      <c r="A38" s="1" t="s">
        <v>12</v>
      </c>
      <c r="B38" s="21"/>
      <c r="C38" s="21">
        <f>LOOKUP($C$9,FICA[FICA Options],FICA[Percent])*$C$37</f>
        <v>0</v>
      </c>
    </row>
    <row r="39" spans="1:5" x14ac:dyDescent="0.2">
      <c r="A39" s="8" t="s">
        <v>9</v>
      </c>
      <c r="B39" s="21"/>
      <c r="C39" s="21">
        <f>C38+C37</f>
        <v>0</v>
      </c>
    </row>
    <row r="40" spans="1:5" x14ac:dyDescent="0.2">
      <c r="A40" s="1" t="s">
        <v>10</v>
      </c>
      <c r="B40" s="21"/>
      <c r="C40" s="21">
        <f>F22-C39</f>
        <v>0</v>
      </c>
    </row>
    <row r="41" spans="1:5" x14ac:dyDescent="0.2">
      <c r="A41" s="3"/>
      <c r="B41" s="2"/>
    </row>
    <row r="42" spans="1:5" ht="5.45" customHeight="1" x14ac:dyDescent="0.2">
      <c r="A42" s="3"/>
      <c r="B42" s="2"/>
    </row>
    <row r="43" spans="1:5" ht="12.6" hidden="1" customHeight="1" x14ac:dyDescent="0.2">
      <c r="A43" s="3"/>
      <c r="B43" s="3"/>
      <c r="C43" s="3"/>
      <c r="D43" s="5"/>
      <c r="E43" s="6"/>
    </row>
    <row r="44" spans="1:5" ht="13.15" customHeight="1" x14ac:dyDescent="0.2">
      <c r="A44" s="98" t="s">
        <v>46</v>
      </c>
      <c r="B44" s="99"/>
      <c r="C44" s="99"/>
    </row>
    <row r="45" spans="1:5" x14ac:dyDescent="0.2">
      <c r="A45" s="37" t="s">
        <v>43</v>
      </c>
      <c r="B45" s="1" t="s">
        <v>41</v>
      </c>
      <c r="C45" s="18" t="s">
        <v>31</v>
      </c>
    </row>
    <row r="46" spans="1:5" ht="25.5" x14ac:dyDescent="0.2">
      <c r="A46" s="60" t="s">
        <v>52</v>
      </c>
      <c r="B46" s="53"/>
      <c r="C46" s="53"/>
      <c r="D46" s="7"/>
    </row>
    <row r="47" spans="1:5" ht="25.5" x14ac:dyDescent="0.2">
      <c r="A47" s="38" t="s">
        <v>26</v>
      </c>
      <c r="B47" s="53"/>
      <c r="C47" s="53"/>
      <c r="D47" s="7"/>
    </row>
    <row r="48" spans="1:5" x14ac:dyDescent="0.2">
      <c r="A48" s="39" t="s">
        <v>15</v>
      </c>
      <c r="B48" s="54"/>
      <c r="C48" s="54"/>
      <c r="D48" s="2"/>
    </row>
    <row r="49" spans="1:6" x14ac:dyDescent="0.2">
      <c r="A49" s="39" t="s">
        <v>16</v>
      </c>
      <c r="B49" s="54"/>
      <c r="C49" s="54"/>
      <c r="D49" s="6"/>
    </row>
    <row r="50" spans="1:6" x14ac:dyDescent="0.2">
      <c r="A50" s="39" t="s">
        <v>17</v>
      </c>
      <c r="B50" s="54"/>
      <c r="C50" s="54"/>
    </row>
    <row r="51" spans="1:6" x14ac:dyDescent="0.2">
      <c r="A51" s="39" t="s">
        <v>18</v>
      </c>
      <c r="B51" s="54"/>
      <c r="C51" s="54"/>
    </row>
    <row r="52" spans="1:6" x14ac:dyDescent="0.2">
      <c r="A52" s="40" t="s">
        <v>27</v>
      </c>
      <c r="B52" s="55"/>
      <c r="C52" s="55"/>
    </row>
    <row r="53" spans="1:6" x14ac:dyDescent="0.2">
      <c r="A53" s="83" t="s">
        <v>53</v>
      </c>
      <c r="B53" s="84"/>
      <c r="C53" s="84">
        <f>SUM(C46:C52)</f>
        <v>0</v>
      </c>
    </row>
    <row r="54" spans="1:6" ht="13.5" thickBot="1" x14ac:dyDescent="0.25">
      <c r="A54" s="85"/>
      <c r="B54" s="86"/>
      <c r="C54" s="86"/>
    </row>
    <row r="55" spans="1:6" ht="15.75" thickBot="1" x14ac:dyDescent="0.25">
      <c r="A55" s="11" t="s">
        <v>23</v>
      </c>
      <c r="E55" s="10"/>
      <c r="F55" s="7"/>
    </row>
    <row r="56" spans="1:6" x14ac:dyDescent="0.2">
      <c r="A56" s="12" t="s">
        <v>14</v>
      </c>
      <c r="B56" s="7"/>
      <c r="D56" s="3"/>
      <c r="E56" s="10"/>
      <c r="F56" s="7"/>
    </row>
    <row r="57" spans="1:6" x14ac:dyDescent="0.2">
      <c r="A57" s="3" t="s">
        <v>8</v>
      </c>
      <c r="B57" s="3"/>
      <c r="C57" s="3"/>
      <c r="D57" s="3"/>
      <c r="E57" s="13"/>
    </row>
    <row r="58" spans="1:6" x14ac:dyDescent="0.2">
      <c r="A58" s="41" t="s">
        <v>11</v>
      </c>
      <c r="B58" s="42" t="s">
        <v>7</v>
      </c>
      <c r="C58" s="43" t="s">
        <v>31</v>
      </c>
      <c r="D58" s="7"/>
    </row>
    <row r="59" spans="1:6" x14ac:dyDescent="0.2">
      <c r="A59" s="61"/>
      <c r="B59" s="62"/>
      <c r="C59" s="63"/>
      <c r="D59" s="7"/>
    </row>
    <row r="60" spans="1:6" x14ac:dyDescent="0.2">
      <c r="A60" s="61"/>
      <c r="B60" s="62"/>
      <c r="C60" s="63"/>
      <c r="D60" s="7"/>
    </row>
    <row r="61" spans="1:6" x14ac:dyDescent="0.2">
      <c r="A61" s="61"/>
      <c r="B61" s="62"/>
      <c r="C61" s="63"/>
      <c r="D61" s="7"/>
    </row>
    <row r="62" spans="1:6" x14ac:dyDescent="0.2">
      <c r="A62" s="61"/>
      <c r="B62" s="62"/>
      <c r="C62" s="63"/>
      <c r="D62" s="7"/>
    </row>
    <row r="63" spans="1:6" x14ac:dyDescent="0.2">
      <c r="A63" s="61"/>
      <c r="B63" s="62"/>
      <c r="C63" s="63"/>
      <c r="D63" s="7"/>
    </row>
    <row r="64" spans="1:6" x14ac:dyDescent="0.2">
      <c r="A64" s="61"/>
      <c r="B64" s="62"/>
      <c r="C64" s="63"/>
      <c r="D64" s="7"/>
    </row>
    <row r="65" spans="1:6" x14ac:dyDescent="0.2">
      <c r="A65" s="61"/>
      <c r="B65" s="62"/>
      <c r="C65" s="63"/>
      <c r="D65" s="7"/>
    </row>
    <row r="66" spans="1:6" x14ac:dyDescent="0.2">
      <c r="A66" s="61"/>
      <c r="B66" s="62"/>
      <c r="C66" s="63"/>
      <c r="D66" s="7"/>
    </row>
    <row r="67" spans="1:6" x14ac:dyDescent="0.2">
      <c r="A67" s="61"/>
      <c r="B67" s="62"/>
      <c r="C67" s="63"/>
      <c r="D67" s="7"/>
    </row>
    <row r="68" spans="1:6" x14ac:dyDescent="0.2">
      <c r="A68" s="61"/>
      <c r="B68" s="62"/>
      <c r="C68" s="63"/>
      <c r="D68" s="7"/>
    </row>
    <row r="69" spans="1:6" x14ac:dyDescent="0.2">
      <c r="A69" s="49"/>
      <c r="B69" s="56"/>
      <c r="C69" s="44"/>
      <c r="D69" s="2"/>
    </row>
    <row r="70" spans="1:6" s="3" customFormat="1" x14ac:dyDescent="0.2">
      <c r="A70" s="1" t="s">
        <v>1</v>
      </c>
      <c r="B70" s="18"/>
      <c r="C70" s="19">
        <f>SUM(C59:C69)</f>
        <v>0</v>
      </c>
      <c r="D70" s="5"/>
      <c r="E70" s="2"/>
      <c r="F70"/>
    </row>
    <row r="72" spans="1:6" ht="23.25" thickBot="1" x14ac:dyDescent="0.5">
      <c r="D72" s="57"/>
      <c r="E72" s="17"/>
      <c r="F72" s="7"/>
    </row>
    <row r="73" spans="1:6" x14ac:dyDescent="0.2">
      <c r="D73" s="3" t="s">
        <v>19</v>
      </c>
      <c r="E73" s="3"/>
    </row>
    <row r="74" spans="1:6" x14ac:dyDescent="0.2">
      <c r="D74" s="23" t="s">
        <v>20</v>
      </c>
    </row>
  </sheetData>
  <sheetProtection insertRows="0" selectLockedCells="1"/>
  <protectedRanges>
    <protectedRange sqref="D72" name="Signature"/>
    <protectedRange sqref="A69:C69" name="Ind_Workers"/>
    <protectedRange sqref="B46:B54 C46:C52" name="Reimbursed_Expenses"/>
    <protectedRange sqref="B2:D4" name="School Info"/>
    <protectedRange sqref="B8:D8" name="Scores"/>
    <protectedRange sqref="C9:C10" name="School_Type"/>
    <protectedRange sqref="C20:C21 D13:D21 C13:C17" name="Tickets"/>
    <protectedRange sqref="A25:C36" name="Expenses"/>
  </protectedRanges>
  <mergeCells count="8">
    <mergeCell ref="C1:D1"/>
    <mergeCell ref="C9:D9"/>
    <mergeCell ref="A44:C44"/>
    <mergeCell ref="B2:D2"/>
    <mergeCell ref="B3:D3"/>
    <mergeCell ref="B4:D4"/>
    <mergeCell ref="C5:D5"/>
    <mergeCell ref="C8:D8"/>
  </mergeCells>
  <phoneticPr fontId="0" type="noConversion"/>
  <conditionalFormatting sqref="B25:C35 B46:C54">
    <cfRule type="containsBlanks" dxfId="3" priority="5" stopIfTrue="1">
      <formula>LEN(TRIM(B25))=0</formula>
    </cfRule>
  </conditionalFormatting>
  <conditionalFormatting sqref="B2:D4">
    <cfRule type="containsBlanks" dxfId="2" priority="8" stopIfTrue="1">
      <formula>LEN(TRIM(B2))=0</formula>
    </cfRule>
  </conditionalFormatting>
  <conditionalFormatting sqref="C13:D16 D18:D19 C20:D21 A59:C69">
    <cfRule type="containsBlanks" dxfId="1" priority="3" stopIfTrue="1">
      <formula>LEN(TRIM(A13))=0</formula>
    </cfRule>
  </conditionalFormatting>
  <conditionalFormatting sqref="D72">
    <cfRule type="containsBlanks" dxfId="0" priority="2" stopIfTrue="1">
      <formula>LEN(TRIM(D72))=0</formula>
    </cfRule>
  </conditionalFormatting>
  <printOptions horizontalCentered="1"/>
  <pageMargins left="0.3" right="0.3" top="0.5" bottom="0.5" header="0.61" footer="0.5"/>
  <pageSetup scale="68" orientation="portrait" horizontalDpi="4294967292" r:id="rId1"/>
  <headerFooter alignWithMargins="0"/>
  <drawing r:id="rId2"/>
  <tableParts count="4">
    <tablePart r:id="rId3"/>
    <tablePart r:id="rId4"/>
    <tablePart r:id="rId5"/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Must select from dropdown" prompt="Select FICA/Medicare type from dropdown" xr:uid="{00000000-0002-0000-0000-000000000000}">
          <x14:formula1>
            <xm:f>'Pick Lists'!$A$2:$A$3</xm:f>
          </x14:formula1>
          <xm:sqref>C9:D10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>
      <selection activeCell="A2" sqref="A2:A3"/>
    </sheetView>
  </sheetViews>
  <sheetFormatPr defaultRowHeight="12.75" x14ac:dyDescent="0.2"/>
  <cols>
    <col min="1" max="1" width="22.42578125" bestFit="1" customWidth="1"/>
    <col min="2" max="2" width="10.28515625" bestFit="1" customWidth="1"/>
  </cols>
  <sheetData>
    <row r="1" spans="1:2" x14ac:dyDescent="0.2">
      <c r="A1" s="7" t="s">
        <v>44</v>
      </c>
      <c r="B1" s="7" t="s">
        <v>45</v>
      </c>
    </row>
    <row r="2" spans="1:2" x14ac:dyDescent="0.2">
      <c r="A2" s="7" t="s">
        <v>24</v>
      </c>
      <c r="B2" s="58">
        <v>0.2</v>
      </c>
    </row>
    <row r="3" spans="1:2" x14ac:dyDescent="0.2">
      <c r="A3" s="7" t="s">
        <v>25</v>
      </c>
      <c r="B3" s="58">
        <v>0.15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Pick Lists</vt:lpstr>
      <vt:lpstr>Sheet1!Print_Area</vt:lpstr>
    </vt:vector>
  </TitlesOfParts>
  <Company>Rosemount, MN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M. Franchino</dc:creator>
  <cp:lastModifiedBy>Nancy Manderfeld</cp:lastModifiedBy>
  <cp:lastPrinted>2023-08-08T17:32:38Z</cp:lastPrinted>
  <dcterms:created xsi:type="dcterms:W3CDTF">2000-02-03T15:16:35Z</dcterms:created>
  <dcterms:modified xsi:type="dcterms:W3CDTF">2023-10-14T20:32:55Z</dcterms:modified>
</cp:coreProperties>
</file>